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heckCompatibility="1" autoCompressPictures="0"/>
  <bookViews>
    <workbookView xWindow="0" yWindow="0" windowWidth="20320" windowHeight="12800"/>
  </bookViews>
  <sheets>
    <sheet name="Ordering Tool" sheetId="2" r:id="rId1"/>
    <sheet name="Sheet2" sheetId="1" r:id="rId2"/>
  </sheets>
  <calcPr calcId="130000" concurrentCalc="0"/>
  <extLst>
    <ext xmlns:mx="http://schemas.microsoft.com/office/mac/excel/2008/main" uri="http://schemas.microsoft.com/office/mac/excel/2008/main">
      <mx:ArchID Flags="1"/>
    </ext>
  </extLst>
</workbook>
</file>

<file path=xl/calcChain.xml><?xml version="1.0" encoding="utf-8"?>
<calcChain xmlns="http://schemas.openxmlformats.org/spreadsheetml/2006/main">
  <c r="D10" i="2"/>
  <c r="G10"/>
  <c r="J10"/>
  <c r="M10"/>
  <c r="D11"/>
  <c r="G11"/>
  <c r="J11"/>
  <c r="M11"/>
  <c r="D12"/>
  <c r="G12"/>
  <c r="J12"/>
  <c r="M12"/>
  <c r="D13"/>
  <c r="G13"/>
  <c r="J13"/>
  <c r="M13"/>
  <c r="D14"/>
  <c r="G14"/>
  <c r="J14"/>
  <c r="M14"/>
  <c r="D15"/>
  <c r="G15"/>
  <c r="J15"/>
  <c r="M15"/>
  <c r="D16"/>
  <c r="G16"/>
  <c r="J16"/>
  <c r="M16"/>
  <c r="D17"/>
  <c r="G17"/>
  <c r="J17"/>
  <c r="M17"/>
  <c r="D18"/>
  <c r="G18"/>
  <c r="J18"/>
  <c r="M18"/>
  <c r="D19"/>
  <c r="G19"/>
  <c r="J19"/>
  <c r="M19"/>
  <c r="M23"/>
  <c r="J23"/>
  <c r="G23"/>
  <c r="D23"/>
  <c r="H20" i="1"/>
  <c r="C6"/>
  <c r="E6"/>
  <c r="C7"/>
  <c r="E7"/>
  <c r="C8"/>
  <c r="E8"/>
  <c r="C9"/>
  <c r="E9"/>
  <c r="C10"/>
  <c r="E10"/>
  <c r="C11"/>
  <c r="E11"/>
  <c r="C12"/>
  <c r="E12"/>
  <c r="C13"/>
  <c r="E13"/>
  <c r="C14"/>
  <c r="E14"/>
  <c r="C15"/>
  <c r="E15"/>
  <c r="E20"/>
  <c r="F6"/>
  <c r="F7"/>
  <c r="F8"/>
  <c r="F9"/>
  <c r="F10"/>
  <c r="F11"/>
  <c r="F12"/>
  <c r="F13"/>
  <c r="F14"/>
  <c r="F15"/>
  <c r="F20"/>
  <c r="C20"/>
  <c r="B20"/>
</calcChain>
</file>

<file path=xl/sharedStrings.xml><?xml version="1.0" encoding="utf-8"?>
<sst xmlns="http://schemas.openxmlformats.org/spreadsheetml/2006/main" count="43" uniqueCount="30">
  <si>
    <t>Cheese Lovers Collection</t>
  </si>
  <si>
    <t>Large Caramel Corn w/Nuts</t>
  </si>
  <si>
    <t>18 Pack MW Butter Light</t>
  </si>
  <si>
    <t>Classic Caramel Corn</t>
  </si>
  <si>
    <t>UNIT:</t>
  </si>
  <si>
    <t>% of MIX by CONTAINER</t>
  </si>
  <si>
    <t>% by CASE</t>
  </si>
  <si>
    <t>CASE QNTY OF UNIT ORDER:</t>
  </si>
  <si>
    <t>*</t>
  </si>
  <si>
    <t>Containers</t>
  </si>
  <si>
    <t>Ordered</t>
  </si>
  <si>
    <t>Ready-to-eat Bacon Ranch BAG</t>
  </si>
  <si>
    <t>Cases</t>
  </si>
  <si>
    <t>% of MIX by CASE</t>
  </si>
  <si>
    <t>18 Pack MW Unbelievable Butter</t>
  </si>
  <si>
    <t>Price</t>
  </si>
  <si>
    <t>Suggested Unit</t>
  </si>
  <si>
    <t xml:space="preserve"> Order By Case **</t>
  </si>
  <si>
    <t>Retail</t>
  </si>
  <si>
    <t>Value</t>
  </si>
  <si>
    <t>Projected</t>
  </si>
  <si>
    <t>** Unit Kernel must decide to round up or down when placing order in popcorn system</t>
  </si>
  <si>
    <t>per case</t>
  </si>
  <si>
    <t>Ready-to-eat Kettle BAG</t>
  </si>
  <si>
    <t>Ready-to-eat Jalapeno Cheddar BAG</t>
  </si>
  <si>
    <t>* Only enter data in ORANGE cells (B4 &amp; B6)</t>
  </si>
  <si>
    <t>Sour Cream &amp; Onion TIN</t>
  </si>
  <si>
    <t>Ready-to-eat Buffalo Cheddar BAG</t>
  </si>
  <si>
    <t>Bay Area SHOW-N-SELL ORDER - CONTAINERS Projected:</t>
  </si>
  <si>
    <t>BAY AREA COUNCIL 2013 SHOW-N-SELL ORDERING TOOL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</si>
</sst>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164" formatCode="0.0%"/>
    <numFmt numFmtId="165" formatCode="0.0"/>
    <numFmt numFmtId="166" formatCode="#,##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5" fillId="0" borderId="6" xfId="0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0" fillId="0" borderId="8" xfId="0" applyBorder="1"/>
    <xf numFmtId="10" fontId="0" fillId="0" borderId="8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6" fontId="0" fillId="0" borderId="8" xfId="0" applyNumberFormat="1" applyBorder="1" applyAlignment="1">
      <alignment horizontal="center"/>
    </xf>
    <xf numFmtId="0" fontId="0" fillId="0" borderId="0" xfId="0" applyBorder="1"/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6" fontId="0" fillId="0" borderId="8" xfId="0" applyNumberFormat="1" applyBorder="1" applyAlignment="1">
      <alignment horizontal="center"/>
    </xf>
    <xf numFmtId="6" fontId="1" fillId="0" borderId="1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8" xfId="0" applyFont="1" applyBorder="1"/>
    <xf numFmtId="0" fontId="6" fillId="0" borderId="8" xfId="0" applyFont="1" applyBorder="1" applyAlignment="1">
      <alignment horizontal="center"/>
    </xf>
    <xf numFmtId="0" fontId="7" fillId="0" borderId="8" xfId="0" applyFont="1" applyBorder="1"/>
    <xf numFmtId="10" fontId="7" fillId="0" borderId="8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7" fillId="0" borderId="8" xfId="1" applyNumberFormat="1" applyFont="1" applyBorder="1" applyAlignment="1">
      <alignment horizontal="center"/>
    </xf>
    <xf numFmtId="0" fontId="7" fillId="0" borderId="0" xfId="0" applyFont="1" applyBorder="1"/>
    <xf numFmtId="9" fontId="0" fillId="0" borderId="0" xfId="0" applyNumberFormat="1"/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8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9" xfId="0" applyFont="1" applyBorder="1" applyAlignment="1">
      <alignment horizontal="right"/>
    </xf>
  </cellXfs>
  <cellStyles count="4"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alcChain" Target="calcChain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M23"/>
  <sheetViews>
    <sheetView tabSelected="1" workbookViewId="0">
      <selection activeCell="G6" sqref="G6"/>
    </sheetView>
  </sheetViews>
  <sheetFormatPr baseColWidth="10" defaultColWidth="8.83203125" defaultRowHeight="14"/>
  <cols>
    <col min="1" max="1" width="32.83203125" customWidth="1"/>
    <col min="2" max="2" width="10.1640625" customWidth="1"/>
    <col min="3" max="3" width="3.83203125" customWidth="1"/>
    <col min="4" max="6" width="4.83203125" hidden="1" customWidth="1"/>
    <col min="7" max="7" width="13.6640625" customWidth="1"/>
    <col min="8" max="8" width="3.83203125" customWidth="1"/>
    <col min="9" max="9" width="10" customWidth="1"/>
    <col min="12" max="12" width="3.83203125" customWidth="1"/>
  </cols>
  <sheetData>
    <row r="1" spans="1:13" ht="19" thickBot="1">
      <c r="A1" s="3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"/>
    </row>
    <row r="3" spans="1:13" ht="15" thickBot="1">
      <c r="A3" s="9"/>
      <c r="B3" s="9"/>
      <c r="C3" s="9"/>
      <c r="D3" s="9"/>
      <c r="E3" s="9"/>
      <c r="F3" s="9"/>
      <c r="G3" s="11"/>
      <c r="H3" s="9"/>
      <c r="I3" s="9"/>
      <c r="J3" s="9"/>
    </row>
    <row r="4" spans="1:13" ht="15" thickBot="1">
      <c r="A4" s="8" t="s">
        <v>4</v>
      </c>
      <c r="B4" s="12">
        <v>0</v>
      </c>
      <c r="C4" t="s">
        <v>8</v>
      </c>
    </row>
    <row r="5" spans="1:13" ht="15" thickBot="1">
      <c r="D5" s="47" t="s">
        <v>25</v>
      </c>
      <c r="E5" s="47"/>
      <c r="F5" s="47"/>
      <c r="G5" s="47"/>
      <c r="H5" s="47"/>
      <c r="I5" s="47"/>
      <c r="J5" s="47"/>
      <c r="K5" s="47"/>
    </row>
    <row r="6" spans="1:13" ht="15" thickBot="1">
      <c r="A6" s="8" t="s">
        <v>7</v>
      </c>
      <c r="B6" s="12">
        <v>0</v>
      </c>
      <c r="C6" t="s">
        <v>8</v>
      </c>
    </row>
    <row r="8" spans="1:13">
      <c r="B8" s="11" t="s">
        <v>20</v>
      </c>
      <c r="G8" s="11" t="s">
        <v>16</v>
      </c>
      <c r="H8" s="11"/>
      <c r="I8" s="33" t="s">
        <v>9</v>
      </c>
      <c r="J8" s="23"/>
      <c r="K8" s="24"/>
      <c r="M8" s="11" t="s">
        <v>18</v>
      </c>
    </row>
    <row r="9" spans="1:13">
      <c r="B9" s="7" t="s">
        <v>6</v>
      </c>
      <c r="G9" s="11" t="s">
        <v>17</v>
      </c>
      <c r="H9" s="11"/>
      <c r="I9" s="34" t="s">
        <v>22</v>
      </c>
      <c r="J9" s="32" t="s">
        <v>10</v>
      </c>
      <c r="K9" s="22" t="s">
        <v>15</v>
      </c>
      <c r="M9" s="25" t="s">
        <v>19</v>
      </c>
    </row>
    <row r="10" spans="1:13">
      <c r="A10" t="s">
        <v>0</v>
      </c>
      <c r="B10" s="6">
        <v>0.17</v>
      </c>
      <c r="D10" s="48">
        <f>B6*B10</f>
        <v>0</v>
      </c>
      <c r="E10" s="48"/>
      <c r="F10" s="48"/>
      <c r="G10" s="31">
        <f t="shared" ref="G10:G19" si="0">ROUNDUP(D10,0)</f>
        <v>0</v>
      </c>
      <c r="I10" s="19">
        <v>1</v>
      </c>
      <c r="J10" s="28">
        <f t="shared" ref="J10:J13" si="1">I10*G10</f>
        <v>0</v>
      </c>
      <c r="K10" s="26">
        <v>30</v>
      </c>
      <c r="M10" s="26">
        <f t="shared" ref="M10:M19" si="2">K10*J10</f>
        <v>0</v>
      </c>
    </row>
    <row r="11" spans="1:13">
      <c r="A11" t="s">
        <v>1</v>
      </c>
      <c r="B11" s="6">
        <v>0.09</v>
      </c>
      <c r="D11" s="2">
        <f>B6*B11</f>
        <v>0</v>
      </c>
      <c r="E11" s="45"/>
      <c r="F11" s="46"/>
      <c r="G11" s="31">
        <f t="shared" si="0"/>
        <v>0</v>
      </c>
      <c r="I11" s="19">
        <v>8</v>
      </c>
      <c r="J11" s="28">
        <f t="shared" si="1"/>
        <v>0</v>
      </c>
      <c r="K11" s="26">
        <v>20</v>
      </c>
      <c r="M11" s="26">
        <f t="shared" si="2"/>
        <v>0</v>
      </c>
    </row>
    <row r="12" spans="1:13">
      <c r="A12" t="s">
        <v>26</v>
      </c>
      <c r="B12" s="6">
        <v>0.04</v>
      </c>
      <c r="D12" s="2">
        <f>B6*B12</f>
        <v>0</v>
      </c>
      <c r="E12" s="45"/>
      <c r="F12" s="46"/>
      <c r="G12" s="31">
        <f t="shared" si="0"/>
        <v>0</v>
      </c>
      <c r="I12" s="19">
        <v>6</v>
      </c>
      <c r="J12" s="28">
        <f t="shared" ref="J12" si="3">I12*G12</f>
        <v>0</v>
      </c>
      <c r="K12" s="26">
        <v>20</v>
      </c>
      <c r="M12" s="26">
        <f t="shared" si="2"/>
        <v>0</v>
      </c>
    </row>
    <row r="13" spans="1:13">
      <c r="A13" s="43" t="s">
        <v>14</v>
      </c>
      <c r="B13" s="6">
        <v>0.16</v>
      </c>
      <c r="D13" s="2">
        <f>B6*B13</f>
        <v>0</v>
      </c>
      <c r="E13" s="45"/>
      <c r="F13" s="46"/>
      <c r="G13" s="31">
        <f t="shared" ref="G13" si="4">ROUNDUP(D13,0)</f>
        <v>0</v>
      </c>
      <c r="I13" s="19">
        <v>6</v>
      </c>
      <c r="J13" s="28">
        <f t="shared" si="1"/>
        <v>0</v>
      </c>
      <c r="K13" s="26">
        <v>18</v>
      </c>
      <c r="M13" s="26">
        <f t="shared" ref="M13" si="5">K13*J13</f>
        <v>0</v>
      </c>
    </row>
    <row r="14" spans="1:13">
      <c r="A14" s="21" t="s">
        <v>2</v>
      </c>
      <c r="B14" s="6">
        <v>0.13</v>
      </c>
      <c r="D14" s="2">
        <f>B6*B14</f>
        <v>0</v>
      </c>
      <c r="E14" s="45"/>
      <c r="F14" s="46"/>
      <c r="G14" s="31">
        <f t="shared" si="0"/>
        <v>0</v>
      </c>
      <c r="I14" s="19">
        <v>6</v>
      </c>
      <c r="J14" s="28">
        <f t="shared" ref="J14:J15" si="6">I14*G14</f>
        <v>0</v>
      </c>
      <c r="K14" s="26">
        <v>18</v>
      </c>
      <c r="M14" s="26">
        <f t="shared" si="2"/>
        <v>0</v>
      </c>
    </row>
    <row r="15" spans="1:13">
      <c r="A15" s="43" t="s">
        <v>27</v>
      </c>
      <c r="B15" s="6">
        <v>0.05</v>
      </c>
      <c r="D15" s="2">
        <f>B6*B15</f>
        <v>0</v>
      </c>
      <c r="E15" s="45"/>
      <c r="F15" s="46"/>
      <c r="G15" s="31">
        <f t="shared" ref="G15" si="7">ROUNDUP(D15,0)</f>
        <v>0</v>
      </c>
      <c r="I15" s="19">
        <v>8</v>
      </c>
      <c r="J15" s="28">
        <f t="shared" si="6"/>
        <v>0</v>
      </c>
      <c r="K15" s="26">
        <v>15</v>
      </c>
      <c r="M15" s="26">
        <f t="shared" ref="M15" si="8">K15*J15</f>
        <v>0</v>
      </c>
    </row>
    <row r="16" spans="1:13">
      <c r="A16" s="21" t="s">
        <v>23</v>
      </c>
      <c r="B16" s="6">
        <v>0.06</v>
      </c>
      <c r="D16" s="2">
        <f>B6*B16</f>
        <v>0</v>
      </c>
      <c r="E16" s="45"/>
      <c r="F16" s="46"/>
      <c r="G16" s="31">
        <f t="shared" si="0"/>
        <v>0</v>
      </c>
      <c r="I16" s="19">
        <v>8</v>
      </c>
      <c r="J16" s="28">
        <f t="shared" ref="J16:J18" si="9">I16*G16</f>
        <v>0</v>
      </c>
      <c r="K16" s="26">
        <v>15</v>
      </c>
      <c r="M16" s="26">
        <f t="shared" si="2"/>
        <v>0</v>
      </c>
    </row>
    <row r="17" spans="1:13">
      <c r="A17" s="21" t="s">
        <v>11</v>
      </c>
      <c r="B17" s="6">
        <v>0.04</v>
      </c>
      <c r="D17" s="2">
        <f>B6*B17</f>
        <v>0</v>
      </c>
      <c r="E17" s="45"/>
      <c r="F17" s="46"/>
      <c r="G17" s="31">
        <f t="shared" si="0"/>
        <v>0</v>
      </c>
      <c r="I17" s="19">
        <v>8</v>
      </c>
      <c r="J17" s="28">
        <f t="shared" si="9"/>
        <v>0</v>
      </c>
      <c r="K17" s="26">
        <v>15</v>
      </c>
      <c r="M17" s="26">
        <f t="shared" si="2"/>
        <v>0</v>
      </c>
    </row>
    <row r="18" spans="1:13">
      <c r="A18" s="21" t="s">
        <v>24</v>
      </c>
      <c r="B18" s="6">
        <v>0.06</v>
      </c>
      <c r="D18" s="2">
        <f>B6*B18</f>
        <v>0</v>
      </c>
      <c r="E18" s="45"/>
      <c r="F18" s="46"/>
      <c r="G18" s="31">
        <f t="shared" si="0"/>
        <v>0</v>
      </c>
      <c r="I18" s="19">
        <v>8</v>
      </c>
      <c r="J18" s="28">
        <f t="shared" si="9"/>
        <v>0</v>
      </c>
      <c r="K18" s="26">
        <v>15</v>
      </c>
      <c r="M18" s="26">
        <f t="shared" si="2"/>
        <v>0</v>
      </c>
    </row>
    <row r="19" spans="1:13">
      <c r="A19" t="s">
        <v>3</v>
      </c>
      <c r="B19" s="6">
        <v>0.2</v>
      </c>
      <c r="D19" s="2">
        <f>B6*B19</f>
        <v>0</v>
      </c>
      <c r="E19" s="45"/>
      <c r="F19" s="46"/>
      <c r="G19" s="31">
        <f t="shared" si="0"/>
        <v>0</v>
      </c>
      <c r="I19" s="19">
        <v>12</v>
      </c>
      <c r="J19" s="28">
        <f>I19*G19</f>
        <v>0</v>
      </c>
      <c r="K19" s="26">
        <v>10</v>
      </c>
      <c r="M19" s="26">
        <f t="shared" si="2"/>
        <v>0</v>
      </c>
    </row>
    <row r="20" spans="1:13">
      <c r="B20" s="44"/>
      <c r="J20" s="29"/>
      <c r="M20" s="10"/>
    </row>
    <row r="21" spans="1:13">
      <c r="A21" s="13" t="s">
        <v>21</v>
      </c>
      <c r="B21" s="13"/>
      <c r="C21" s="13"/>
      <c r="J21" s="29"/>
      <c r="M21" s="10"/>
    </row>
    <row r="22" spans="1:13" ht="15" thickBot="1">
      <c r="J22" s="29"/>
      <c r="M22" s="10"/>
    </row>
    <row r="23" spans="1:13" ht="15" thickBot="1">
      <c r="D23" s="49">
        <f>SUM(D10:D22)</f>
        <v>0</v>
      </c>
      <c r="E23" s="50"/>
      <c r="F23" s="51"/>
      <c r="G23" s="30">
        <f>SUM(G10:G19)</f>
        <v>0</v>
      </c>
      <c r="J23" s="30">
        <f>SUM(J10:J22)</f>
        <v>0</v>
      </c>
      <c r="M23" s="27">
        <f>SUM(M10:M22)</f>
        <v>0</v>
      </c>
    </row>
  </sheetData>
  <mergeCells count="13">
    <mergeCell ref="D23:F23"/>
    <mergeCell ref="D11:F11"/>
    <mergeCell ref="D14:F14"/>
    <mergeCell ref="D19:F19"/>
    <mergeCell ref="D18:F18"/>
    <mergeCell ref="A1:M1"/>
    <mergeCell ref="D16:F16"/>
    <mergeCell ref="D5:K5"/>
    <mergeCell ref="D10:F10"/>
    <mergeCell ref="D17:F17"/>
    <mergeCell ref="D13:F13"/>
    <mergeCell ref="D15:F15"/>
    <mergeCell ref="D12:F12"/>
  </mergeCells>
  <phoneticPr fontId="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H20"/>
  <sheetViews>
    <sheetView workbookViewId="0">
      <selection activeCell="A22" sqref="A22"/>
    </sheetView>
  </sheetViews>
  <sheetFormatPr baseColWidth="10" defaultColWidth="8.83203125" defaultRowHeight="14"/>
  <cols>
    <col min="1" max="1" width="33" customWidth="1"/>
    <col min="2" max="2" width="21" customWidth="1"/>
    <col min="3" max="3" width="13.1640625" style="10" customWidth="1"/>
    <col min="4" max="4" width="3.83203125" customWidth="1"/>
    <col min="5" max="5" width="11.33203125" customWidth="1"/>
    <col min="6" max="6" width="15.83203125" customWidth="1"/>
    <col min="7" max="7" width="3.83203125" customWidth="1"/>
    <col min="8" max="8" width="9.1640625" bestFit="1" customWidth="1"/>
  </cols>
  <sheetData>
    <row r="2" spans="1:8" ht="15" thickBot="1">
      <c r="A2" s="5"/>
      <c r="B2" s="5"/>
    </row>
    <row r="3" spans="1:8" ht="15" thickBot="1">
      <c r="A3" s="52" t="s">
        <v>28</v>
      </c>
      <c r="B3" s="53"/>
      <c r="C3" s="14">
        <v>12800</v>
      </c>
    </row>
    <row r="5" spans="1:8">
      <c r="B5" s="11" t="s">
        <v>5</v>
      </c>
      <c r="C5" s="11" t="s">
        <v>9</v>
      </c>
      <c r="D5" s="11"/>
      <c r="E5" s="11" t="s">
        <v>12</v>
      </c>
      <c r="F5" s="11" t="s">
        <v>13</v>
      </c>
      <c r="G5" s="11"/>
      <c r="H5" s="11" t="s">
        <v>6</v>
      </c>
    </row>
    <row r="6" spans="1:8">
      <c r="A6" s="15" t="s">
        <v>0</v>
      </c>
      <c r="B6" s="16">
        <v>2.5000000000000001E-2</v>
      </c>
      <c r="C6" s="17">
        <f>C3*B6</f>
        <v>320</v>
      </c>
      <c r="D6" s="15"/>
      <c r="E6" s="17">
        <f>C6/1</f>
        <v>320</v>
      </c>
      <c r="F6" s="18">
        <f>E6/E20</f>
        <v>0.17069701280227598</v>
      </c>
      <c r="G6" s="19"/>
      <c r="H6" s="19">
        <v>17</v>
      </c>
    </row>
    <row r="7" spans="1:8">
      <c r="A7" s="15" t="s">
        <v>1</v>
      </c>
      <c r="B7" s="16">
        <v>0.105</v>
      </c>
      <c r="C7" s="17">
        <f>C3*B7</f>
        <v>1344</v>
      </c>
      <c r="D7" s="15"/>
      <c r="E7" s="17">
        <f>C7/8</f>
        <v>168</v>
      </c>
      <c r="F7" s="18">
        <f>E7/E20</f>
        <v>8.9615931721194891E-2</v>
      </c>
      <c r="G7" s="19"/>
      <c r="H7" s="19">
        <v>9</v>
      </c>
    </row>
    <row r="8" spans="1:8">
      <c r="A8" s="37" t="s">
        <v>26</v>
      </c>
      <c r="B8" s="38">
        <v>3.5000000000000003E-2</v>
      </c>
      <c r="C8" s="39">
        <f>B8*C3</f>
        <v>448.00000000000006</v>
      </c>
      <c r="D8" s="35"/>
      <c r="E8" s="39">
        <f>C8/6</f>
        <v>74.666666666666671</v>
      </c>
      <c r="F8" s="40">
        <f>E8/E20</f>
        <v>3.982930298719773E-2</v>
      </c>
      <c r="G8" s="41"/>
      <c r="H8" s="41">
        <v>4</v>
      </c>
    </row>
    <row r="9" spans="1:8">
      <c r="A9" s="37" t="s">
        <v>14</v>
      </c>
      <c r="B9" s="38">
        <v>0.14499999999999999</v>
      </c>
      <c r="C9" s="39">
        <f>C3*B9</f>
        <v>1855.9999999999998</v>
      </c>
      <c r="D9" s="35"/>
      <c r="E9" s="39">
        <f>C9/6</f>
        <v>309.33333333333331</v>
      </c>
      <c r="F9" s="40">
        <f>E9/E20</f>
        <v>0.16500711237553342</v>
      </c>
      <c r="G9" s="36"/>
      <c r="H9" s="41">
        <v>16</v>
      </c>
    </row>
    <row r="10" spans="1:8">
      <c r="A10" s="15" t="s">
        <v>2</v>
      </c>
      <c r="B10" s="16">
        <v>0.115</v>
      </c>
      <c r="C10" s="17">
        <f>C3*B10</f>
        <v>1472</v>
      </c>
      <c r="D10" s="15"/>
      <c r="E10" s="17">
        <f>C10/6</f>
        <v>245.33333333333334</v>
      </c>
      <c r="F10" s="18">
        <f>E10/E20</f>
        <v>0.13086770981507825</v>
      </c>
      <c r="G10" s="19"/>
      <c r="H10" s="19">
        <v>13</v>
      </c>
    </row>
    <row r="11" spans="1:8">
      <c r="A11" s="37" t="s">
        <v>27</v>
      </c>
      <c r="B11" s="38">
        <v>4.4999999999999998E-2</v>
      </c>
      <c r="C11" s="39">
        <f>B11*C3</f>
        <v>576</v>
      </c>
      <c r="D11" s="35"/>
      <c r="E11" s="39">
        <f>C11/6</f>
        <v>96</v>
      </c>
      <c r="F11" s="42">
        <f>E11/E20</f>
        <v>5.1209103840682793E-2</v>
      </c>
      <c r="G11" s="36"/>
      <c r="H11" s="41">
        <v>5</v>
      </c>
    </row>
    <row r="12" spans="1:8">
      <c r="A12" s="15" t="s">
        <v>23</v>
      </c>
      <c r="B12" s="16">
        <v>7.4999999999999997E-2</v>
      </c>
      <c r="C12" s="17">
        <f>B12*C3</f>
        <v>960</v>
      </c>
      <c r="D12" s="15"/>
      <c r="E12" s="17">
        <f>C12/8</f>
        <v>120</v>
      </c>
      <c r="F12" s="18">
        <f>E12/E20</f>
        <v>6.4011379800853488E-2</v>
      </c>
      <c r="G12" s="19"/>
      <c r="H12" s="19">
        <v>6</v>
      </c>
    </row>
    <row r="13" spans="1:8">
      <c r="A13" s="15" t="s">
        <v>11</v>
      </c>
      <c r="B13" s="16">
        <v>4.4999999999999998E-2</v>
      </c>
      <c r="C13" s="17">
        <f>B13*C3</f>
        <v>576</v>
      </c>
      <c r="D13" s="15"/>
      <c r="E13" s="17">
        <f>C13/8</f>
        <v>72</v>
      </c>
      <c r="F13" s="18">
        <f>E13/E20</f>
        <v>3.8406827880512091E-2</v>
      </c>
      <c r="G13" s="19"/>
      <c r="H13" s="19">
        <v>4</v>
      </c>
    </row>
    <row r="14" spans="1:8">
      <c r="A14" s="15" t="s">
        <v>24</v>
      </c>
      <c r="B14" s="16">
        <v>0.06</v>
      </c>
      <c r="C14" s="17">
        <f>B14*C3</f>
        <v>768</v>
      </c>
      <c r="D14" s="15"/>
      <c r="E14" s="17">
        <f>C14/8</f>
        <v>96</v>
      </c>
      <c r="F14" s="18">
        <f>E14/E20</f>
        <v>5.1209103840682793E-2</v>
      </c>
      <c r="G14" s="19"/>
      <c r="H14" s="19">
        <v>6</v>
      </c>
    </row>
    <row r="15" spans="1:8">
      <c r="A15" s="15" t="s">
        <v>3</v>
      </c>
      <c r="B15" s="16">
        <v>0.35</v>
      </c>
      <c r="C15" s="17">
        <f>B15*C3</f>
        <v>4480</v>
      </c>
      <c r="D15" s="15"/>
      <c r="E15" s="17">
        <f>C15/12</f>
        <v>373.33333333333331</v>
      </c>
      <c r="F15" s="18">
        <f>E15/E20</f>
        <v>0.19914651493598862</v>
      </c>
      <c r="G15" s="19"/>
      <c r="H15" s="19">
        <v>20</v>
      </c>
    </row>
    <row r="16" spans="1:8">
      <c r="A16" s="15"/>
      <c r="B16" s="16"/>
      <c r="C16" s="17"/>
      <c r="D16" s="15"/>
      <c r="E16" s="17"/>
      <c r="F16" s="18"/>
      <c r="G16" s="19"/>
      <c r="H16" s="19"/>
    </row>
    <row r="17" spans="1:8">
      <c r="A17" s="15"/>
      <c r="B17" s="16"/>
      <c r="C17" s="17"/>
      <c r="D17" s="15"/>
      <c r="E17" s="17"/>
      <c r="F17" s="18"/>
      <c r="G17" s="19"/>
      <c r="H17" s="19"/>
    </row>
    <row r="18" spans="1:8">
      <c r="A18" s="15"/>
      <c r="B18" s="16"/>
      <c r="C18" s="17"/>
      <c r="D18" s="15"/>
      <c r="E18" s="17"/>
      <c r="F18" s="19"/>
      <c r="G18" s="19"/>
      <c r="H18" s="19"/>
    </row>
    <row r="19" spans="1:8">
      <c r="A19" s="15"/>
      <c r="B19" s="16"/>
      <c r="C19" s="17"/>
      <c r="D19" s="15"/>
      <c r="E19" s="17"/>
      <c r="F19" s="19"/>
      <c r="G19" s="19"/>
      <c r="H19" s="19"/>
    </row>
    <row r="20" spans="1:8">
      <c r="A20" s="15"/>
      <c r="B20" s="16">
        <f>SUM(B6:B19)</f>
        <v>0.99999999999999989</v>
      </c>
      <c r="C20" s="20">
        <f>SUM(C6:C19)</f>
        <v>12800</v>
      </c>
      <c r="D20" s="15"/>
      <c r="E20" s="20">
        <f>SUM(E6:E19)</f>
        <v>1874.6666666666665</v>
      </c>
      <c r="F20" s="18">
        <f>SUM(F6:F19)</f>
        <v>1</v>
      </c>
      <c r="G20" s="19"/>
      <c r="H20" s="19">
        <f>SUM(H6:H19)</f>
        <v>100</v>
      </c>
    </row>
  </sheetData>
  <mergeCells count="1">
    <mergeCell ref="A3:B3"/>
  </mergeCells>
  <phoneticPr fontId="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Ordering Tool</vt:lpstr>
      <vt:lpstr>Sheet2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Sallusti</dc:creator>
  <cp:lastModifiedBy>Mac User</cp:lastModifiedBy>
  <dcterms:created xsi:type="dcterms:W3CDTF">2013-06-26T22:40:50Z</dcterms:created>
  <dcterms:modified xsi:type="dcterms:W3CDTF">2013-07-30T19:16:19Z</dcterms:modified>
</cp:coreProperties>
</file>